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kce\Brno\2022-030_TT Lesna_I-etapa_PDPS\Projekt\_Pdf\___k_výměně\SOUPIS PRACÍ A VÝKAZ VÝMĚR\00_Rekapitulace_soupisu_prací\"/>
    </mc:Choice>
  </mc:AlternateContent>
  <xr:revisionPtr revIDLastSave="0" documentId="13_ncr:1_{0D6C79BB-4894-4382-A650-DA0C5BF707F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kapitulace Lesná" sheetId="29" r:id="rId1"/>
  </sheets>
  <definedNames>
    <definedName name="_xlnm.Print_Titles" localSheetId="0">'rekapitulace Lesná'!$A:$E,'rekapitulace Lesná'!$1:$1</definedName>
    <definedName name="_xlnm.Print_Area" localSheetId="0">'rekapitulace Lesná'!$A$1:$F$74</definedName>
  </definedNames>
  <calcPr calcId="191029"/>
</workbook>
</file>

<file path=xl/calcChain.xml><?xml version="1.0" encoding="utf-8"?>
<calcChain xmlns="http://schemas.openxmlformats.org/spreadsheetml/2006/main">
  <c r="E6" i="29" l="1"/>
  <c r="E7" i="29"/>
  <c r="E8" i="29"/>
  <c r="E9" i="29"/>
  <c r="E10" i="29"/>
  <c r="E11" i="29"/>
  <c r="E12" i="29"/>
  <c r="E13" i="29"/>
  <c r="E14" i="29"/>
  <c r="E15" i="29"/>
  <c r="E16" i="29"/>
  <c r="E17" i="29"/>
  <c r="E18" i="29"/>
  <c r="E19" i="29"/>
  <c r="E20" i="29"/>
  <c r="E22" i="29"/>
  <c r="E24" i="29"/>
  <c r="E25" i="29"/>
  <c r="E26" i="29"/>
  <c r="E27" i="29"/>
  <c r="E28" i="29"/>
  <c r="E29" i="29"/>
  <c r="E30" i="29"/>
  <c r="E31" i="29"/>
  <c r="E32" i="29"/>
  <c r="E33" i="29"/>
  <c r="D6" i="29"/>
  <c r="D7" i="29"/>
  <c r="D8" i="29"/>
  <c r="D9" i="29"/>
  <c r="D10" i="29"/>
  <c r="D11" i="29"/>
  <c r="D12" i="29"/>
  <c r="D13" i="29"/>
  <c r="D14" i="29"/>
  <c r="D15" i="29"/>
  <c r="D16" i="29"/>
  <c r="D17" i="29"/>
  <c r="D18" i="29"/>
  <c r="D19" i="29"/>
  <c r="D20" i="29"/>
  <c r="D22" i="29"/>
  <c r="D24" i="29"/>
  <c r="D25" i="29"/>
  <c r="D26" i="29"/>
  <c r="D27" i="29"/>
  <c r="D28" i="29"/>
  <c r="D29" i="29"/>
  <c r="D30" i="29"/>
  <c r="D31" i="29"/>
  <c r="D32" i="29"/>
  <c r="D33" i="29"/>
  <c r="E5" i="29" l="1"/>
  <c r="D5" i="29"/>
  <c r="F42" i="29" l="1"/>
  <c r="F43" i="29"/>
  <c r="F44" i="29"/>
  <c r="F45" i="29"/>
  <c r="F41" i="29"/>
  <c r="D42" i="29"/>
  <c r="D43" i="29"/>
  <c r="D44" i="29"/>
  <c r="D45" i="29"/>
  <c r="D41" i="29"/>
  <c r="F53" i="29"/>
  <c r="F52" i="29"/>
  <c r="D53" i="29"/>
  <c r="D52" i="29"/>
  <c r="F67" i="29"/>
  <c r="F68" i="29"/>
  <c r="F66" i="29"/>
  <c r="E67" i="29"/>
  <c r="E68" i="29"/>
  <c r="E66" i="29"/>
  <c r="F65" i="29"/>
  <c r="E65" i="29"/>
  <c r="D67" i="29"/>
  <c r="D68" i="29"/>
  <c r="D66" i="29"/>
  <c r="D65" i="29"/>
  <c r="D55" i="29" l="1"/>
  <c r="E55" i="29"/>
  <c r="F55" i="29"/>
  <c r="C55" i="29"/>
  <c r="D47" i="29" l="1"/>
  <c r="E47" i="29"/>
  <c r="F47" i="29"/>
  <c r="C47" i="29"/>
  <c r="C59" i="29" s="1"/>
  <c r="C74" i="29" l="1"/>
  <c r="F59" i="29"/>
  <c r="F74" i="29" s="1"/>
  <c r="E59" i="29" l="1"/>
  <c r="E74" i="29" s="1"/>
  <c r="D59" i="29"/>
  <c r="D74" i="29" s="1"/>
</calcChain>
</file>

<file path=xl/sharedStrings.xml><?xml version="1.0" encoding="utf-8"?>
<sst xmlns="http://schemas.openxmlformats.org/spreadsheetml/2006/main" count="141" uniqueCount="108">
  <si>
    <t>Objekt</t>
  </si>
  <si>
    <t>Popis</t>
  </si>
  <si>
    <t xml:space="preserve">CELKEM VŠICHNI INVESTOŘI </t>
  </si>
  <si>
    <t>Projekt:</t>
  </si>
  <si>
    <t>Rekapitulace stavby souhrn</t>
  </si>
  <si>
    <t xml:space="preserve">OBJEKTY </t>
  </si>
  <si>
    <t>OBJEKTY</t>
  </si>
  <si>
    <t>III/37915 Brno, Merhautova, most 37915-2 Studená přes trať</t>
  </si>
  <si>
    <t>SÚS</t>
  </si>
  <si>
    <t xml:space="preserve"> Město Brno</t>
  </si>
  <si>
    <t>Kontrolní rozpočet
bez DPH</t>
  </si>
  <si>
    <t>Kontrolní rozpočet
včetně DPH</t>
  </si>
  <si>
    <t>II. Rekapitulace stavby SÚS- stavební náklady</t>
  </si>
  <si>
    <t>I. Rekapitulace stavby Město Brno- stavební náklady</t>
  </si>
  <si>
    <t>Kontrolní rozpočet           včetně DPH</t>
  </si>
  <si>
    <t>KR s DPH</t>
  </si>
  <si>
    <t xml:space="preserve"> Kontrolní rozpočet       
   bez DPH</t>
  </si>
  <si>
    <t xml:space="preserve">Rekapitulace stavby SÚS souhrn </t>
  </si>
  <si>
    <t xml:space="preserve"> Kontrolní rozpočet      
    bez DPH</t>
  </si>
  <si>
    <t>III. Rekapitulace stavby SÚS - ostatní a vedlejší náklady</t>
  </si>
  <si>
    <t>IV. Rekapitulace stavby - stavební objekty společně zajišťované</t>
  </si>
  <si>
    <t>SO 001</t>
  </si>
  <si>
    <t>Příprava území, I. etapa</t>
  </si>
  <si>
    <t xml:space="preserve">SO 102 </t>
  </si>
  <si>
    <t>Silnice I/42 - větev MÚK Merhautova, I. etapa</t>
  </si>
  <si>
    <t>SO 103</t>
  </si>
  <si>
    <t>Místní komunikace, I. etapa</t>
  </si>
  <si>
    <t>SO 104.1</t>
  </si>
  <si>
    <t>Chodníky - BKOM, I. etapa</t>
  </si>
  <si>
    <t>SO 104.2</t>
  </si>
  <si>
    <t>Chodníky - MČ Brno - sever, I. etapa</t>
  </si>
  <si>
    <t>SO 202</t>
  </si>
  <si>
    <t>SO 203</t>
  </si>
  <si>
    <t>Provizorní lávka pro inženýrské sítě</t>
  </si>
  <si>
    <t xml:space="preserve">SO 302 </t>
  </si>
  <si>
    <t>Kanalizační přípojky vpustí - BKOM</t>
  </si>
  <si>
    <t>Přeložka a rozšíření vodovodů DN 500 a DN 600 a navazujících vodovodů - 1.část</t>
  </si>
  <si>
    <t>SO 401</t>
  </si>
  <si>
    <t>Přeložka NN - EG.D, I. etapa</t>
  </si>
  <si>
    <t>SO 402</t>
  </si>
  <si>
    <t>Přeložka VO - I. etapa</t>
  </si>
  <si>
    <t>SO 403</t>
  </si>
  <si>
    <t>Přeložka NN přípojky pro ELP, I. etapa</t>
  </si>
  <si>
    <t>SO 404.1</t>
  </si>
  <si>
    <t>Provizorní přeložka sdělovacího vedení - CETIN, I. etapa</t>
  </si>
  <si>
    <t>SO 404.2</t>
  </si>
  <si>
    <t>Přeložka sdělovacího vedení - CETIN, I.etapa</t>
  </si>
  <si>
    <t>SO 405.1</t>
  </si>
  <si>
    <t>Provizorní přeložka sdělovacího vedení - Quantcom, I. etapa</t>
  </si>
  <si>
    <t>SO 405.2</t>
  </si>
  <si>
    <t>Přeložka sdělovacího vedení - Quantcom, I. etapa</t>
  </si>
  <si>
    <t>SO 406.1</t>
  </si>
  <si>
    <t xml:space="preserve">Provizorní přeložka sdělovacího vedení - Netbox, I. etapa </t>
  </si>
  <si>
    <t>SO 406.2</t>
  </si>
  <si>
    <t>Přeložka sdělovacího vedení - Netbox, I. etapa</t>
  </si>
  <si>
    <t>SO 501</t>
  </si>
  <si>
    <t>Přeložka plynovodu, I. etapa</t>
  </si>
  <si>
    <t>SO 661</t>
  </si>
  <si>
    <t>Tramvajová trať - svršek a spodek, I. etapa</t>
  </si>
  <si>
    <t>SO 662</t>
  </si>
  <si>
    <t>Tramvajová trať - kabelovod N/Z kabelů, I. etapa</t>
  </si>
  <si>
    <t>SO 663</t>
  </si>
  <si>
    <t>Úprava přístupových tras k železniční zastávce Brno - Lesná</t>
  </si>
  <si>
    <t>SO 667</t>
  </si>
  <si>
    <t>Úprava sděl. a zabezp. kabelů - SSZT, CTD</t>
  </si>
  <si>
    <t>SO 668</t>
  </si>
  <si>
    <t>Úprava sdělovacích kabelů - ČD Telematika</t>
  </si>
  <si>
    <t>SO 801</t>
  </si>
  <si>
    <t>Vegetační úpravy - Správa železnic</t>
  </si>
  <si>
    <t>SO 802.1</t>
  </si>
  <si>
    <t>Vegetační úpravy - BKOM, I. etapa</t>
  </si>
  <si>
    <t>SO 802.2</t>
  </si>
  <si>
    <t>Vegetační úpravy - MČ Brno - Sever, I. etapa</t>
  </si>
  <si>
    <t>SO 101</t>
  </si>
  <si>
    <t>Silnice III/37915, I. etapa</t>
  </si>
  <si>
    <t>SO 201</t>
  </si>
  <si>
    <t>SO 665</t>
  </si>
  <si>
    <t>Úpravy trakčního vedení železniční trati</t>
  </si>
  <si>
    <t>SO 180</t>
  </si>
  <si>
    <t>Rekonstrukce mostu ev.č. 37915-2</t>
  </si>
  <si>
    <t>SO 002</t>
  </si>
  <si>
    <t>SO 003</t>
  </si>
  <si>
    <t>SO 301A</t>
  </si>
  <si>
    <t>Kanalizační přípojky vpustí - SÚS JMK, UV 101-1</t>
  </si>
  <si>
    <t>SO 301B</t>
  </si>
  <si>
    <t>Kanalizační přípojky vpustí - SÚS JMK, UV 101-2</t>
  </si>
  <si>
    <t>Zařízení staveniště (73% město Brno, 27% SÚS JMK)</t>
  </si>
  <si>
    <t>Výluky na trati (73% město Brno, 27% SÚS JMK)</t>
  </si>
  <si>
    <t>Náklady na náhradní dopravu (73% město Brno, 27% SÚS JMK)</t>
  </si>
  <si>
    <t>Přechodné dopravní značení (73% město Brno, 27% SÚS JMK)</t>
  </si>
  <si>
    <t>Lávka Seifertova přes železnici ev.č. BM - 535</t>
  </si>
  <si>
    <t>Stavba celkem Město Brno- stavební náklady celkem (I.)</t>
  </si>
  <si>
    <t>II. Stavba celkem SÚS- stavební náklady celkem</t>
  </si>
  <si>
    <t>III. Ostatní a vedlejší náklady celkem</t>
  </si>
  <si>
    <t>II.+III. Finanční náklady projektu celkem</t>
  </si>
  <si>
    <t>IV. Stavba celkem - stavební objekty společně zajišťované</t>
  </si>
  <si>
    <t>I.+II.+III.+IV. Finanční náklady projektu celkem</t>
  </si>
  <si>
    <t>SO 351</t>
  </si>
  <si>
    <t>SO 655</t>
  </si>
  <si>
    <t>SO 000.1</t>
  </si>
  <si>
    <t>SO 000.2</t>
  </si>
  <si>
    <t>SO 000.3</t>
  </si>
  <si>
    <t>Vedlejší rozpočtové náklady města Brna</t>
  </si>
  <si>
    <t>Ostatní náklady SÚS</t>
  </si>
  <si>
    <t>Vedlejší náklady SÚS</t>
  </si>
  <si>
    <t>SO 810</t>
  </si>
  <si>
    <t>Kácení</t>
  </si>
  <si>
    <t>fialově označené SO nejsou součástí rozpočtu VD-ZDS (řešeno smlouvami o přeložkách)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</si>
</sst>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##\ ###\ ##0.00"/>
    <numFmt numFmtId="165" formatCode="_-* #,##0\ &quot;Kč&quot;_-;\-* #,##0\ &quot;Kč&quot;_-;_-* &quot;-&quot;??\ &quot;Kč&quot;_-;_-@_-"/>
  </numFmts>
  <fonts count="1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b/>
      <sz val="18"/>
      <name val="Times New Roman"/>
      <family val="1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3" tint="0.3999755851924192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5" fillId="0" borderId="0" applyFont="0" applyFill="0" applyBorder="0" applyAlignment="0" applyProtection="0"/>
  </cellStyleXfs>
  <cellXfs count="166">
    <xf numFmtId="0" fontId="0" fillId="0" borderId="0" xfId="0"/>
    <xf numFmtId="49" fontId="0" fillId="0" borderId="0" xfId="0" applyNumberFormat="1" applyAlignment="1">
      <alignment vertical="top"/>
    </xf>
    <xf numFmtId="49" fontId="2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center"/>
    </xf>
    <xf numFmtId="49" fontId="6" fillId="0" borderId="3" xfId="0" applyNumberFormat="1" applyFont="1" applyBorder="1" applyAlignment="1">
      <alignment vertical="top"/>
    </xf>
    <xf numFmtId="49" fontId="5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4" fontId="5" fillId="2" borderId="0" xfId="0" applyNumberFormat="1" applyFont="1" applyFill="1" applyAlignment="1">
      <alignment vertical="top"/>
    </xf>
    <xf numFmtId="4" fontId="14" fillId="2" borderId="0" xfId="0" applyNumberFormat="1" applyFont="1" applyFill="1" applyAlignment="1">
      <alignment vertical="center"/>
    </xf>
    <xf numFmtId="49" fontId="3" fillId="4" borderId="2" xfId="0" applyNumberFormat="1" applyFont="1" applyFill="1" applyBorder="1" applyAlignment="1">
      <alignment vertical="top"/>
    </xf>
    <xf numFmtId="49" fontId="3" fillId="5" borderId="2" xfId="0" applyNumberFormat="1" applyFont="1" applyFill="1" applyBorder="1" applyAlignment="1">
      <alignment vertical="top"/>
    </xf>
    <xf numFmtId="0" fontId="11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49" fontId="5" fillId="2" borderId="13" xfId="0" applyNumberFormat="1" applyFont="1" applyFill="1" applyBorder="1" applyAlignment="1">
      <alignment vertical="top"/>
    </xf>
    <xf numFmtId="49" fontId="5" fillId="2" borderId="9" xfId="0" applyNumberFormat="1" applyFont="1" applyFill="1" applyBorder="1" applyAlignment="1">
      <alignment vertical="top"/>
    </xf>
    <xf numFmtId="49" fontId="5" fillId="2" borderId="0" xfId="0" applyNumberFormat="1" applyFont="1" applyFill="1" applyAlignment="1">
      <alignment vertical="top"/>
    </xf>
    <xf numFmtId="4" fontId="5" fillId="2" borderId="14" xfId="0" applyNumberFormat="1" applyFont="1" applyFill="1" applyBorder="1" applyAlignment="1">
      <alignment vertical="top"/>
    </xf>
    <xf numFmtId="4" fontId="5" fillId="5" borderId="10" xfId="0" applyNumberFormat="1" applyFont="1" applyFill="1" applyBorder="1" applyAlignment="1">
      <alignment vertical="top"/>
    </xf>
    <xf numFmtId="2" fontId="13" fillId="0" borderId="0" xfId="0" applyNumberFormat="1" applyFont="1" applyAlignment="1">
      <alignment vertical="center"/>
    </xf>
    <xf numFmtId="49" fontId="5" fillId="2" borderId="15" xfId="0" applyNumberFormat="1" applyFont="1" applyFill="1" applyBorder="1" applyAlignment="1">
      <alignment vertical="top"/>
    </xf>
    <xf numFmtId="49" fontId="5" fillId="2" borderId="16" xfId="0" applyNumberFormat="1" applyFont="1" applyFill="1" applyBorder="1" applyAlignment="1">
      <alignment vertical="top"/>
    </xf>
    <xf numFmtId="0" fontId="14" fillId="5" borderId="19" xfId="0" applyFont="1" applyFill="1" applyBorder="1" applyAlignment="1">
      <alignment horizontal="center" vertical="center"/>
    </xf>
    <xf numFmtId="49" fontId="3" fillId="5" borderId="20" xfId="0" applyNumberFormat="1" applyFont="1" applyFill="1" applyBorder="1" applyAlignment="1">
      <alignment vertical="top"/>
    </xf>
    <xf numFmtId="0" fontId="14" fillId="5" borderId="21" xfId="0" applyFont="1" applyFill="1" applyBorder="1" applyAlignment="1">
      <alignment horizontal="center" vertical="center"/>
    </xf>
    <xf numFmtId="49" fontId="6" fillId="0" borderId="22" xfId="0" applyNumberFormat="1" applyFont="1" applyBorder="1" applyAlignment="1">
      <alignment vertical="top"/>
    </xf>
    <xf numFmtId="0" fontId="13" fillId="0" borderId="23" xfId="0" applyFont="1" applyBorder="1" applyAlignment="1">
      <alignment vertical="center"/>
    </xf>
    <xf numFmtId="164" fontId="9" fillId="0" borderId="24" xfId="0" applyNumberFormat="1" applyFont="1" applyBorder="1" applyAlignment="1">
      <alignment horizontal="right" vertical="top"/>
    </xf>
    <xf numFmtId="164" fontId="13" fillId="0" borderId="24" xfId="0" applyNumberFormat="1" applyFont="1" applyBorder="1" applyAlignment="1">
      <alignment vertical="center"/>
    </xf>
    <xf numFmtId="4" fontId="5" fillId="5" borderId="26" xfId="0" applyNumberFormat="1" applyFont="1" applyFill="1" applyBorder="1" applyAlignment="1">
      <alignment vertical="top"/>
    </xf>
    <xf numFmtId="49" fontId="5" fillId="0" borderId="27" xfId="0" applyNumberFormat="1" applyFont="1" applyBorder="1" applyAlignment="1">
      <alignment vertical="top" wrapText="1"/>
    </xf>
    <xf numFmtId="4" fontId="14" fillId="2" borderId="28" xfId="0" applyNumberFormat="1" applyFont="1" applyFill="1" applyBorder="1" applyAlignment="1">
      <alignment vertical="center"/>
    </xf>
    <xf numFmtId="0" fontId="14" fillId="5" borderId="29" xfId="0" applyFont="1" applyFill="1" applyBorder="1" applyAlignment="1">
      <alignment horizontal="center" vertical="center"/>
    </xf>
    <xf numFmtId="49" fontId="3" fillId="5" borderId="25" xfId="0" applyNumberFormat="1" applyFont="1" applyFill="1" applyBorder="1" applyAlignment="1">
      <alignment vertical="top"/>
    </xf>
    <xf numFmtId="49" fontId="3" fillId="0" borderId="30" xfId="0" applyNumberFormat="1" applyFont="1" applyBorder="1" applyAlignment="1">
      <alignment vertical="top"/>
    </xf>
    <xf numFmtId="49" fontId="3" fillId="0" borderId="31" xfId="0" applyNumberFormat="1" applyFont="1" applyBorder="1" applyAlignment="1">
      <alignment vertical="top"/>
    </xf>
    <xf numFmtId="4" fontId="6" fillId="0" borderId="24" xfId="0" applyNumberFormat="1" applyFont="1" applyBorder="1" applyAlignment="1">
      <alignment vertical="top"/>
    </xf>
    <xf numFmtId="49" fontId="10" fillId="0" borderId="27" xfId="0" applyNumberFormat="1" applyFont="1" applyBorder="1" applyAlignment="1">
      <alignment vertical="top"/>
    </xf>
    <xf numFmtId="0" fontId="13" fillId="0" borderId="32" xfId="0" applyFont="1" applyBorder="1" applyAlignment="1">
      <alignment vertical="center"/>
    </xf>
    <xf numFmtId="4" fontId="5" fillId="5" borderId="33" xfId="0" applyNumberFormat="1" applyFont="1" applyFill="1" applyBorder="1" applyAlignment="1">
      <alignment vertical="top"/>
    </xf>
    <xf numFmtId="49" fontId="5" fillId="2" borderId="27" xfId="0" applyNumberFormat="1" applyFont="1" applyFill="1" applyBorder="1" applyAlignment="1">
      <alignment vertical="top"/>
    </xf>
    <xf numFmtId="4" fontId="5" fillId="2" borderId="28" xfId="0" applyNumberFormat="1" applyFont="1" applyFill="1" applyBorder="1" applyAlignment="1">
      <alignment vertical="top"/>
    </xf>
    <xf numFmtId="4" fontId="5" fillId="6" borderId="37" xfId="0" applyNumberFormat="1" applyFont="1" applyFill="1" applyBorder="1" applyAlignment="1">
      <alignment vertical="top"/>
    </xf>
    <xf numFmtId="49" fontId="3" fillId="7" borderId="1" xfId="0" applyNumberFormat="1" applyFont="1" applyFill="1" applyBorder="1" applyAlignment="1">
      <alignment vertical="top"/>
    </xf>
    <xf numFmtId="49" fontId="3" fillId="7" borderId="2" xfId="0" applyNumberFormat="1" applyFont="1" applyFill="1" applyBorder="1" applyAlignment="1">
      <alignment vertical="top"/>
    </xf>
    <xf numFmtId="0" fontId="14" fillId="4" borderId="39" xfId="0" applyFont="1" applyFill="1" applyBorder="1" applyAlignment="1">
      <alignment horizontal="center" vertical="center"/>
    </xf>
    <xf numFmtId="0" fontId="14" fillId="4" borderId="40" xfId="0" applyFont="1" applyFill="1" applyBorder="1" applyAlignment="1">
      <alignment horizontal="center" vertical="center"/>
    </xf>
    <xf numFmtId="4" fontId="14" fillId="2" borderId="27" xfId="0" applyNumberFormat="1" applyFont="1" applyFill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164" fontId="13" fillId="0" borderId="41" xfId="0" applyNumberFormat="1" applyFont="1" applyBorder="1" applyAlignment="1">
      <alignment vertical="center"/>
    </xf>
    <xf numFmtId="4" fontId="5" fillId="5" borderId="43" xfId="0" applyNumberFormat="1" applyFont="1" applyFill="1" applyBorder="1" applyAlignment="1">
      <alignment vertical="top"/>
    </xf>
    <xf numFmtId="0" fontId="14" fillId="4" borderId="44" xfId="0" applyFont="1" applyFill="1" applyBorder="1" applyAlignment="1">
      <alignment horizontal="center" vertical="center"/>
    </xf>
    <xf numFmtId="49" fontId="3" fillId="0" borderId="45" xfId="0" applyNumberFormat="1" applyFont="1" applyBorder="1" applyAlignment="1">
      <alignment vertical="top"/>
    </xf>
    <xf numFmtId="0" fontId="13" fillId="0" borderId="46" xfId="0" applyFont="1" applyBorder="1" applyAlignment="1">
      <alignment vertical="center"/>
    </xf>
    <xf numFmtId="4" fontId="5" fillId="2" borderId="27" xfId="0" applyNumberFormat="1" applyFont="1" applyFill="1" applyBorder="1" applyAlignment="1">
      <alignment vertical="top"/>
    </xf>
    <xf numFmtId="4" fontId="5" fillId="6" borderId="42" xfId="0" applyNumberFormat="1" applyFont="1" applyFill="1" applyBorder="1" applyAlignment="1">
      <alignment vertical="top"/>
    </xf>
    <xf numFmtId="164" fontId="9" fillId="0" borderId="41" xfId="0" applyNumberFormat="1" applyFont="1" applyBorder="1" applyAlignment="1">
      <alignment horizontal="right" vertical="top"/>
    </xf>
    <xf numFmtId="4" fontId="5" fillId="7" borderId="43" xfId="0" applyNumberFormat="1" applyFont="1" applyFill="1" applyBorder="1" applyAlignment="1">
      <alignment vertical="top"/>
    </xf>
    <xf numFmtId="4" fontId="5" fillId="7" borderId="26" xfId="0" applyNumberFormat="1" applyFont="1" applyFill="1" applyBorder="1" applyAlignment="1">
      <alignment vertical="top"/>
    </xf>
    <xf numFmtId="0" fontId="9" fillId="0" borderId="51" xfId="0" applyFont="1" applyBorder="1" applyAlignment="1">
      <alignment horizontal="left" vertical="top" wrapText="1"/>
    </xf>
    <xf numFmtId="0" fontId="9" fillId="2" borderId="51" xfId="0" applyFont="1" applyFill="1" applyBorder="1" applyAlignment="1">
      <alignment horizontal="left" vertical="top" wrapText="1"/>
    </xf>
    <xf numFmtId="0" fontId="9" fillId="3" borderId="51" xfId="0" applyFont="1" applyFill="1" applyBorder="1" applyAlignment="1">
      <alignment horizontal="left" vertical="top" wrapText="1"/>
    </xf>
    <xf numFmtId="164" fontId="9" fillId="0" borderId="55" xfId="0" applyNumberFormat="1" applyFont="1" applyBorder="1"/>
    <xf numFmtId="4" fontId="6" fillId="0" borderId="56" xfId="0" applyNumberFormat="1" applyFont="1" applyBorder="1"/>
    <xf numFmtId="164" fontId="9" fillId="0" borderId="55" xfId="0" applyNumberFormat="1" applyFont="1" applyBorder="1" applyAlignment="1">
      <alignment horizontal="right" vertical="top"/>
    </xf>
    <xf numFmtId="4" fontId="6" fillId="0" borderId="56" xfId="0" applyNumberFormat="1" applyFont="1" applyBorder="1" applyAlignment="1">
      <alignment horizontal="right" vertical="top"/>
    </xf>
    <xf numFmtId="49" fontId="3" fillId="0" borderId="59" xfId="0" applyNumberFormat="1" applyFont="1" applyBorder="1" applyAlignment="1">
      <alignment vertical="top"/>
    </xf>
    <xf numFmtId="4" fontId="6" fillId="0" borderId="60" xfId="0" applyNumberFormat="1" applyFont="1" applyBorder="1" applyAlignment="1">
      <alignment horizontal="right" vertical="top"/>
    </xf>
    <xf numFmtId="4" fontId="6" fillId="0" borderId="55" xfId="0" applyNumberFormat="1" applyFont="1" applyBorder="1" applyAlignment="1">
      <alignment vertical="top"/>
    </xf>
    <xf numFmtId="4" fontId="6" fillId="0" borderId="61" xfId="0" applyNumberFormat="1" applyFont="1" applyBorder="1" applyAlignment="1">
      <alignment vertical="top"/>
    </xf>
    <xf numFmtId="4" fontId="6" fillId="0" borderId="32" xfId="0" applyNumberFormat="1" applyFont="1" applyBorder="1" applyAlignment="1">
      <alignment horizontal="right" vertical="top"/>
    </xf>
    <xf numFmtId="4" fontId="5" fillId="6" borderId="57" xfId="0" applyNumberFormat="1" applyFont="1" applyFill="1" applyBorder="1" applyAlignment="1">
      <alignment vertical="top"/>
    </xf>
    <xf numFmtId="4" fontId="5" fillId="6" borderId="38" xfId="0" applyNumberFormat="1" applyFont="1" applyFill="1" applyBorder="1" applyAlignment="1">
      <alignment vertical="top"/>
    </xf>
    <xf numFmtId="4" fontId="5" fillId="7" borderId="10" xfId="0" applyNumberFormat="1" applyFont="1" applyFill="1" applyBorder="1" applyAlignment="1">
      <alignment vertical="top"/>
    </xf>
    <xf numFmtId="0" fontId="14" fillId="4" borderId="46" xfId="0" applyFont="1" applyFill="1" applyBorder="1" applyAlignment="1">
      <alignment horizontal="center" vertical="center"/>
    </xf>
    <xf numFmtId="0" fontId="14" fillId="5" borderId="47" xfId="0" applyFont="1" applyFill="1" applyBorder="1" applyAlignment="1">
      <alignment horizontal="center" vertical="center"/>
    </xf>
    <xf numFmtId="4" fontId="5" fillId="8" borderId="11" xfId="0" applyNumberFormat="1" applyFont="1" applyFill="1" applyBorder="1" applyAlignment="1">
      <alignment vertical="center"/>
    </xf>
    <xf numFmtId="4" fontId="5" fillId="8" borderId="33" xfId="0" applyNumberFormat="1" applyFont="1" applyFill="1" applyBorder="1" applyAlignment="1">
      <alignment vertical="center"/>
    </xf>
    <xf numFmtId="4" fontId="5" fillId="8" borderId="48" xfId="0" applyNumberFormat="1" applyFont="1" applyFill="1" applyBorder="1" applyAlignment="1">
      <alignment vertical="center"/>
    </xf>
    <xf numFmtId="4" fontId="5" fillId="8" borderId="49" xfId="0" applyNumberFormat="1" applyFont="1" applyFill="1" applyBorder="1" applyAlignment="1">
      <alignment vertical="center"/>
    </xf>
    <xf numFmtId="165" fontId="0" fillId="0" borderId="0" xfId="2" applyNumberFormat="1" applyFont="1" applyAlignment="1">
      <alignment vertical="center"/>
    </xf>
    <xf numFmtId="165" fontId="16" fillId="0" borderId="0" xfId="0" applyNumberFormat="1" applyFont="1" applyAlignment="1">
      <alignment vertical="center"/>
    </xf>
    <xf numFmtId="164" fontId="9" fillId="0" borderId="65" xfId="0" applyNumberFormat="1" applyFont="1" applyBorder="1" applyAlignment="1">
      <alignment horizontal="right" vertical="top"/>
    </xf>
    <xf numFmtId="164" fontId="9" fillId="0" borderId="61" xfId="0" applyNumberFormat="1" applyFont="1" applyBorder="1" applyAlignment="1">
      <alignment horizontal="right" vertical="top"/>
    </xf>
    <xf numFmtId="0" fontId="6" fillId="10" borderId="51" xfId="0" applyFont="1" applyFill="1" applyBorder="1" applyAlignment="1">
      <alignment horizontal="left" vertical="top" wrapText="1"/>
    </xf>
    <xf numFmtId="164" fontId="6" fillId="10" borderId="55" xfId="0" applyNumberFormat="1" applyFont="1" applyFill="1" applyBorder="1" applyAlignment="1">
      <alignment horizontal="right" vertical="top"/>
    </xf>
    <xf numFmtId="4" fontId="6" fillId="10" borderId="56" xfId="0" applyNumberFormat="1" applyFont="1" applyFill="1" applyBorder="1" applyAlignment="1">
      <alignment horizontal="right" vertical="top"/>
    </xf>
    <xf numFmtId="164" fontId="6" fillId="10" borderId="65" xfId="0" applyNumberFormat="1" applyFont="1" applyFill="1" applyBorder="1" applyAlignment="1">
      <alignment horizontal="right" vertical="top"/>
    </xf>
    <xf numFmtId="4" fontId="5" fillId="0" borderId="0" xfId="0" applyNumberFormat="1" applyFont="1" applyAlignment="1">
      <alignment vertical="top"/>
    </xf>
    <xf numFmtId="49" fontId="5" fillId="9" borderId="11" xfId="0" applyNumberFormat="1" applyFont="1" applyFill="1" applyBorder="1" applyAlignment="1">
      <alignment vertical="top" wrapText="1"/>
    </xf>
    <xf numFmtId="164" fontId="6" fillId="0" borderId="55" xfId="0" applyNumberFormat="1" applyFont="1" applyBorder="1" applyAlignment="1">
      <alignment horizontal="right" vertical="top"/>
    </xf>
    <xf numFmtId="164" fontId="6" fillId="0" borderId="64" xfId="0" applyNumberFormat="1" applyFont="1" applyBorder="1" applyAlignment="1">
      <alignment horizontal="right" vertical="top"/>
    </xf>
    <xf numFmtId="49" fontId="5" fillId="6" borderId="34" xfId="0" applyNumberFormat="1" applyFont="1" applyFill="1" applyBorder="1" applyAlignment="1">
      <alignment horizontal="left" vertical="top"/>
    </xf>
    <xf numFmtId="49" fontId="5" fillId="6" borderId="12" xfId="0" applyNumberFormat="1" applyFont="1" applyFill="1" applyBorder="1" applyAlignment="1">
      <alignment horizontal="left" vertical="top"/>
    </xf>
    <xf numFmtId="49" fontId="5" fillId="6" borderId="35" xfId="0" applyNumberFormat="1" applyFont="1" applyFill="1" applyBorder="1" applyAlignment="1">
      <alignment horizontal="left" vertical="top"/>
    </xf>
    <xf numFmtId="49" fontId="5" fillId="6" borderId="2" xfId="0" applyNumberFormat="1" applyFont="1" applyFill="1" applyBorder="1" applyAlignment="1">
      <alignment horizontal="left" vertical="top"/>
    </xf>
    <xf numFmtId="49" fontId="7" fillId="6" borderId="4" xfId="0" applyNumberFormat="1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49" fontId="7" fillId="6" borderId="58" xfId="0" applyNumberFormat="1" applyFont="1" applyFill="1" applyBorder="1" applyAlignment="1">
      <alignment horizontal="center" vertical="top" wrapText="1"/>
    </xf>
    <xf numFmtId="0" fontId="8" fillId="6" borderId="54" xfId="0" applyFont="1" applyFill="1" applyBorder="1" applyAlignment="1">
      <alignment horizontal="center" vertical="top" wrapText="1"/>
    </xf>
    <xf numFmtId="49" fontId="5" fillId="6" borderId="36" xfId="0" applyNumberFormat="1" applyFont="1" applyFill="1" applyBorder="1" applyAlignment="1">
      <alignment vertical="top"/>
    </xf>
    <xf numFmtId="49" fontId="5" fillId="6" borderId="52" xfId="0" applyNumberFormat="1" applyFont="1" applyFill="1" applyBorder="1" applyAlignment="1">
      <alignment vertical="top"/>
    </xf>
    <xf numFmtId="49" fontId="5" fillId="5" borderId="25" xfId="0" applyNumberFormat="1" applyFont="1" applyFill="1" applyBorder="1" applyAlignment="1">
      <alignment vertical="top"/>
    </xf>
    <xf numFmtId="49" fontId="5" fillId="5" borderId="14" xfId="0" applyNumberFormat="1" applyFont="1" applyFill="1" applyBorder="1" applyAlignment="1">
      <alignment vertical="top"/>
    </xf>
    <xf numFmtId="49" fontId="5" fillId="8" borderId="6" xfId="0" applyNumberFormat="1" applyFont="1" applyFill="1" applyBorder="1" applyAlignment="1">
      <alignment vertical="center" wrapText="1"/>
    </xf>
    <xf numFmtId="49" fontId="5" fillId="8" borderId="14" xfId="0" applyNumberFormat="1" applyFont="1" applyFill="1" applyBorder="1" applyAlignment="1">
      <alignment vertical="center" wrapText="1"/>
    </xf>
    <xf numFmtId="49" fontId="7" fillId="7" borderId="4" xfId="0" applyNumberFormat="1" applyFont="1" applyFill="1" applyBorder="1" applyAlignment="1">
      <alignment horizontal="center" vertical="top" wrapText="1"/>
    </xf>
    <xf numFmtId="0" fontId="8" fillId="7" borderId="5" xfId="0" applyFont="1" applyFill="1" applyBorder="1" applyAlignment="1">
      <alignment horizontal="center" vertical="top" wrapText="1"/>
    </xf>
    <xf numFmtId="49" fontId="7" fillId="7" borderId="58" xfId="0" applyNumberFormat="1" applyFont="1" applyFill="1" applyBorder="1" applyAlignment="1">
      <alignment horizontal="center" vertical="top" wrapText="1"/>
    </xf>
    <xf numFmtId="0" fontId="8" fillId="7" borderId="54" xfId="0" applyFont="1" applyFill="1" applyBorder="1" applyAlignment="1">
      <alignment horizontal="center" vertical="top" wrapText="1"/>
    </xf>
    <xf numFmtId="49" fontId="5" fillId="7" borderId="6" xfId="0" applyNumberFormat="1" applyFont="1" applyFill="1" applyBorder="1" applyAlignment="1">
      <alignment vertical="top" wrapText="1"/>
    </xf>
    <xf numFmtId="0" fontId="4" fillId="7" borderId="14" xfId="0" applyFont="1" applyFill="1" applyBorder="1" applyAlignment="1">
      <alignment vertical="top" wrapText="1"/>
    </xf>
    <xf numFmtId="49" fontId="5" fillId="8" borderId="7" xfId="0" applyNumberFormat="1" applyFont="1" applyFill="1" applyBorder="1" applyAlignment="1">
      <alignment vertical="center"/>
    </xf>
    <xf numFmtId="0" fontId="4" fillId="8" borderId="12" xfId="0" applyFont="1" applyFill="1" applyBorder="1" applyAlignment="1">
      <alignment vertical="center"/>
    </xf>
    <xf numFmtId="0" fontId="0" fillId="8" borderId="8" xfId="0" applyFill="1" applyBorder="1" applyAlignment="1">
      <alignment vertical="center"/>
    </xf>
    <xf numFmtId="0" fontId="0" fillId="8" borderId="2" xfId="0" applyFill="1" applyBorder="1" applyAlignment="1">
      <alignment vertical="center"/>
    </xf>
    <xf numFmtId="49" fontId="7" fillId="8" borderId="4" xfId="0" applyNumberFormat="1" applyFont="1" applyFill="1" applyBorder="1" applyAlignment="1">
      <alignment horizontal="center" vertical="top" wrapText="1"/>
    </xf>
    <xf numFmtId="0" fontId="8" fillId="8" borderId="5" xfId="0" applyFont="1" applyFill="1" applyBorder="1" applyAlignment="1">
      <alignment horizontal="center" vertical="top" wrapText="1"/>
    </xf>
    <xf numFmtId="49" fontId="7" fillId="8" borderId="58" xfId="0" applyNumberFormat="1" applyFont="1" applyFill="1" applyBorder="1" applyAlignment="1">
      <alignment horizontal="center" vertical="top" wrapText="1"/>
    </xf>
    <xf numFmtId="0" fontId="8" fillId="8" borderId="54" xfId="0" applyFont="1" applyFill="1" applyBorder="1" applyAlignment="1">
      <alignment horizontal="center" vertical="top" wrapText="1"/>
    </xf>
    <xf numFmtId="49" fontId="5" fillId="7" borderId="6" xfId="0" applyNumberFormat="1" applyFont="1" applyFill="1" applyBorder="1" applyAlignment="1">
      <alignment vertical="top"/>
    </xf>
    <xf numFmtId="0" fontId="4" fillId="7" borderId="14" xfId="0" applyFont="1" applyFill="1" applyBorder="1" applyAlignment="1">
      <alignment vertical="top"/>
    </xf>
    <xf numFmtId="49" fontId="12" fillId="0" borderId="0" xfId="0" applyNumberFormat="1" applyFont="1" applyAlignment="1">
      <alignment vertical="top"/>
    </xf>
    <xf numFmtId="0" fontId="8" fillId="4" borderId="5" xfId="0" applyFont="1" applyFill="1" applyBorder="1" applyAlignment="1">
      <alignment horizontal="center" vertical="top" wrapText="1"/>
    </xf>
    <xf numFmtId="0" fontId="8" fillId="4" borderId="54" xfId="0" applyFont="1" applyFill="1" applyBorder="1" applyAlignment="1">
      <alignment horizontal="center" vertical="top" wrapText="1"/>
    </xf>
    <xf numFmtId="0" fontId="4" fillId="5" borderId="14" xfId="0" applyFont="1" applyFill="1" applyBorder="1" applyAlignment="1">
      <alignment vertical="top"/>
    </xf>
    <xf numFmtId="49" fontId="7" fillId="5" borderId="4" xfId="0" applyNumberFormat="1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49" fontId="7" fillId="5" borderId="58" xfId="0" applyNumberFormat="1" applyFont="1" applyFill="1" applyBorder="1" applyAlignment="1">
      <alignment horizontal="center" vertical="top" wrapText="1"/>
    </xf>
    <xf numFmtId="0" fontId="8" fillId="5" borderId="5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68" xfId="0" applyFont="1" applyFill="1" applyBorder="1" applyAlignment="1">
      <alignment horizontal="left" vertical="top" wrapText="1"/>
    </xf>
    <xf numFmtId="49" fontId="5" fillId="5" borderId="17" xfId="0" applyNumberFormat="1" applyFont="1" applyFill="1" applyBorder="1" applyAlignment="1">
      <alignment vertical="top"/>
    </xf>
    <xf numFmtId="0" fontId="4" fillId="5" borderId="50" xfId="0" applyFont="1" applyFill="1" applyBorder="1" applyAlignment="1">
      <alignment vertical="top"/>
    </xf>
    <xf numFmtId="49" fontId="7" fillId="5" borderId="18" xfId="0" applyNumberFormat="1" applyFont="1" applyFill="1" applyBorder="1" applyAlignment="1">
      <alignment horizontal="center" vertical="top" wrapText="1"/>
    </xf>
    <xf numFmtId="49" fontId="7" fillId="5" borderId="53" xfId="0" applyNumberFormat="1" applyFont="1" applyFill="1" applyBorder="1" applyAlignment="1">
      <alignment horizontal="center" vertical="top" wrapText="1"/>
    </xf>
    <xf numFmtId="164" fontId="9" fillId="0" borderId="62" xfId="0" applyNumberFormat="1" applyFont="1" applyBorder="1" applyAlignment="1">
      <alignment horizontal="right" vertical="top"/>
    </xf>
    <xf numFmtId="164" fontId="9" fillId="0" borderId="3" xfId="0" applyNumberFormat="1" applyFont="1" applyBorder="1" applyAlignment="1">
      <alignment horizontal="right" vertical="top"/>
    </xf>
    <xf numFmtId="4" fontId="6" fillId="0" borderId="63" xfId="0" applyNumberFormat="1" applyFont="1" applyBorder="1" applyAlignment="1">
      <alignment horizontal="right" vertical="top"/>
    </xf>
    <xf numFmtId="4" fontId="6" fillId="0" borderId="23" xfId="0" applyNumberFormat="1" applyFont="1" applyBorder="1" applyAlignment="1">
      <alignment horizontal="right" vertical="top"/>
    </xf>
    <xf numFmtId="164" fontId="9" fillId="0" borderId="66" xfId="0" applyNumberFormat="1" applyFont="1" applyBorder="1" applyAlignment="1">
      <alignment horizontal="right" vertical="top"/>
    </xf>
    <xf numFmtId="164" fontId="9" fillId="0" borderId="67" xfId="0" applyNumberFormat="1" applyFont="1" applyBorder="1" applyAlignment="1">
      <alignment horizontal="right" vertical="top"/>
    </xf>
    <xf numFmtId="4" fontId="5" fillId="0" borderId="0" xfId="0" applyNumberFormat="1" applyFont="1" applyBorder="1" applyAlignment="1">
      <alignment vertical="top"/>
    </xf>
    <xf numFmtId="49" fontId="5" fillId="4" borderId="6" xfId="0" applyNumberFormat="1" applyFont="1" applyFill="1" applyBorder="1" applyAlignment="1">
      <alignment vertical="top"/>
    </xf>
    <xf numFmtId="0" fontId="4" fillId="4" borderId="14" xfId="0" applyFont="1" applyFill="1" applyBorder="1" applyAlignment="1">
      <alignment vertical="top"/>
    </xf>
    <xf numFmtId="49" fontId="7" fillId="4" borderId="4" xfId="0" applyNumberFormat="1" applyFont="1" applyFill="1" applyBorder="1" applyAlignment="1">
      <alignment horizontal="center" vertical="top" wrapText="1"/>
    </xf>
    <xf numFmtId="49" fontId="7" fillId="4" borderId="58" xfId="0" applyNumberFormat="1" applyFont="1" applyFill="1" applyBorder="1" applyAlignment="1">
      <alignment horizontal="center" vertical="top" wrapText="1"/>
    </xf>
    <xf numFmtId="0" fontId="14" fillId="4" borderId="69" xfId="0" applyFont="1" applyFill="1" applyBorder="1" applyAlignment="1">
      <alignment horizontal="center" vertical="center"/>
    </xf>
    <xf numFmtId="0" fontId="14" fillId="5" borderId="70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vertical="top"/>
    </xf>
    <xf numFmtId="0" fontId="14" fillId="5" borderId="71" xfId="0" applyFont="1" applyFill="1" applyBorder="1" applyAlignment="1">
      <alignment horizontal="center" vertical="center"/>
    </xf>
    <xf numFmtId="164" fontId="9" fillId="0" borderId="72" xfId="0" applyNumberFormat="1" applyFont="1" applyBorder="1" applyAlignment="1">
      <alignment horizontal="right" vertical="top"/>
    </xf>
    <xf numFmtId="49" fontId="6" fillId="2" borderId="3" xfId="0" applyNumberFormat="1" applyFont="1" applyFill="1" applyBorder="1" applyAlignment="1">
      <alignment vertical="top"/>
    </xf>
    <xf numFmtId="49" fontId="6" fillId="10" borderId="3" xfId="0" applyNumberFormat="1" applyFont="1" applyFill="1" applyBorder="1" applyAlignment="1">
      <alignment vertical="top"/>
    </xf>
    <xf numFmtId="164" fontId="17" fillId="10" borderId="72" xfId="0" applyNumberFormat="1" applyFont="1" applyFill="1" applyBorder="1" applyAlignment="1">
      <alignment horizontal="right" vertical="top"/>
    </xf>
    <xf numFmtId="164" fontId="9" fillId="0" borderId="73" xfId="0" applyNumberFormat="1" applyFont="1" applyBorder="1" applyAlignment="1">
      <alignment horizontal="right" vertical="top"/>
    </xf>
    <xf numFmtId="164" fontId="9" fillId="0" borderId="74" xfId="0" applyNumberFormat="1" applyFont="1" applyBorder="1" applyAlignment="1">
      <alignment horizontal="right" vertical="top"/>
    </xf>
    <xf numFmtId="49" fontId="6" fillId="3" borderId="3" xfId="0" applyNumberFormat="1" applyFont="1" applyFill="1" applyBorder="1" applyAlignment="1">
      <alignment vertical="top"/>
    </xf>
    <xf numFmtId="49" fontId="6" fillId="2" borderId="75" xfId="0" applyNumberFormat="1" applyFont="1" applyFill="1" applyBorder="1" applyAlignment="1">
      <alignment vertical="top"/>
    </xf>
    <xf numFmtId="49" fontId="5" fillId="4" borderId="6" xfId="0" applyNumberFormat="1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4" fontId="5" fillId="4" borderId="10" xfId="0" applyNumberFormat="1" applyFont="1" applyFill="1" applyBorder="1" applyAlignment="1">
      <alignment vertical="top"/>
    </xf>
    <xf numFmtId="4" fontId="5" fillId="4" borderId="76" xfId="0" applyNumberFormat="1" applyFont="1" applyFill="1" applyBorder="1" applyAlignment="1">
      <alignment vertical="top"/>
    </xf>
    <xf numFmtId="4" fontId="5" fillId="4" borderId="68" xfId="0" applyNumberFormat="1" applyFont="1" applyFill="1" applyBorder="1" applyAlignment="1">
      <alignment vertical="top"/>
    </xf>
  </cellXfs>
  <cellStyles count="3">
    <cellStyle name="Měna" xfId="2" builtinId="4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CDCD"/>
      <color rgb="FFCCFFFF"/>
      <color rgb="FFCCFFCC"/>
      <color rgb="FFFFFFCC"/>
      <color rgb="FFFFCCFF"/>
      <color rgb="FFFF0000"/>
      <color rgb="FFFF6969"/>
      <color rgb="FFFF99FF"/>
      <color rgb="FFFFFF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H75"/>
  <sheetViews>
    <sheetView tabSelected="1" view="pageBreakPreview" zoomScale="80" zoomScaleNormal="80" zoomScaleSheetLayoutView="80" workbookViewId="0">
      <selection activeCell="E38" sqref="E38"/>
    </sheetView>
  </sheetViews>
  <sheetFormatPr defaultRowHeight="12.75" x14ac:dyDescent="0.2"/>
  <cols>
    <col min="1" max="1" width="11.5703125" style="1" customWidth="1"/>
    <col min="2" max="2" width="72.5703125" style="1" bestFit="1" customWidth="1"/>
    <col min="3" max="3" width="19.42578125" style="1" bestFit="1" customWidth="1"/>
    <col min="4" max="4" width="20.42578125" style="1" customWidth="1"/>
    <col min="5" max="5" width="17.5703125" style="8" customWidth="1"/>
    <col min="6" max="6" width="18.85546875" style="8" customWidth="1"/>
    <col min="7" max="7" width="16.85546875" style="7" bestFit="1" customWidth="1"/>
    <col min="8" max="8" width="10.42578125" bestFit="1" customWidth="1"/>
  </cols>
  <sheetData>
    <row r="1" spans="1:7" ht="22.5" x14ac:dyDescent="0.2">
      <c r="A1" s="3" t="s">
        <v>3</v>
      </c>
      <c r="B1" s="124" t="s">
        <v>7</v>
      </c>
      <c r="C1" s="124"/>
      <c r="D1" s="124"/>
    </row>
    <row r="2" spans="1:7" ht="19.5" thickBot="1" x14ac:dyDescent="0.25">
      <c r="A2" s="2"/>
      <c r="B2" s="2"/>
      <c r="C2" s="2"/>
      <c r="D2" s="2"/>
    </row>
    <row r="3" spans="1:7" s="8" customFormat="1" ht="19.5" thickBot="1" x14ac:dyDescent="0.25">
      <c r="A3" s="145" t="s">
        <v>13</v>
      </c>
      <c r="B3" s="146"/>
      <c r="C3" s="147" t="s">
        <v>10</v>
      </c>
      <c r="D3" s="148" t="s">
        <v>11</v>
      </c>
      <c r="E3" s="149" t="s">
        <v>5</v>
      </c>
      <c r="F3" s="150" t="s">
        <v>6</v>
      </c>
      <c r="G3" s="7"/>
    </row>
    <row r="4" spans="1:7" s="8" customFormat="1" ht="16.5" thickBot="1" x14ac:dyDescent="0.25">
      <c r="A4" s="151" t="s">
        <v>0</v>
      </c>
      <c r="B4" s="11" t="s">
        <v>1</v>
      </c>
      <c r="C4" s="125"/>
      <c r="D4" s="126"/>
      <c r="E4" s="47" t="s">
        <v>9</v>
      </c>
      <c r="F4" s="152" t="s">
        <v>8</v>
      </c>
      <c r="G4" s="7"/>
    </row>
    <row r="5" spans="1:7" s="8" customFormat="1" ht="15" thickTop="1" x14ac:dyDescent="0.2">
      <c r="A5" s="4" t="s">
        <v>99</v>
      </c>
      <c r="B5" s="61" t="s">
        <v>102</v>
      </c>
      <c r="C5" s="92"/>
      <c r="D5" s="67">
        <f>C5*1.21</f>
        <v>0</v>
      </c>
      <c r="E5" s="93">
        <f t="shared" ref="E5:E20" si="0">C5</f>
        <v>0</v>
      </c>
      <c r="F5" s="153"/>
      <c r="G5" s="7"/>
    </row>
    <row r="6" spans="1:7" ht="14.25" x14ac:dyDescent="0.2">
      <c r="A6" s="4" t="s">
        <v>21</v>
      </c>
      <c r="B6" s="61" t="s">
        <v>22</v>
      </c>
      <c r="C6" s="66"/>
      <c r="D6" s="67">
        <f t="shared" ref="D6:D33" si="1">C6*1.21</f>
        <v>0</v>
      </c>
      <c r="E6" s="84">
        <f t="shared" si="0"/>
        <v>0</v>
      </c>
      <c r="F6" s="153"/>
    </row>
    <row r="7" spans="1:7" ht="14.25" x14ac:dyDescent="0.2">
      <c r="A7" s="154" t="s">
        <v>23</v>
      </c>
      <c r="B7" s="62" t="s">
        <v>24</v>
      </c>
      <c r="C7" s="66"/>
      <c r="D7" s="67">
        <f t="shared" si="1"/>
        <v>0</v>
      </c>
      <c r="E7" s="84">
        <f t="shared" si="0"/>
        <v>0</v>
      </c>
      <c r="F7" s="153"/>
    </row>
    <row r="8" spans="1:7" ht="14.25" x14ac:dyDescent="0.2">
      <c r="A8" s="154" t="s">
        <v>25</v>
      </c>
      <c r="B8" s="62" t="s">
        <v>26</v>
      </c>
      <c r="C8" s="66"/>
      <c r="D8" s="67">
        <f t="shared" si="1"/>
        <v>0</v>
      </c>
      <c r="E8" s="84">
        <f t="shared" si="0"/>
        <v>0</v>
      </c>
      <c r="F8" s="153"/>
    </row>
    <row r="9" spans="1:7" ht="14.25" x14ac:dyDescent="0.2">
      <c r="A9" s="154" t="s">
        <v>27</v>
      </c>
      <c r="B9" s="62" t="s">
        <v>28</v>
      </c>
      <c r="C9" s="66"/>
      <c r="D9" s="67">
        <f t="shared" si="1"/>
        <v>0</v>
      </c>
      <c r="E9" s="84">
        <f t="shared" si="0"/>
        <v>0</v>
      </c>
      <c r="F9" s="153"/>
    </row>
    <row r="10" spans="1:7" ht="14.25" x14ac:dyDescent="0.2">
      <c r="A10" s="154" t="s">
        <v>29</v>
      </c>
      <c r="B10" s="62" t="s">
        <v>30</v>
      </c>
      <c r="C10" s="66"/>
      <c r="D10" s="67">
        <f t="shared" si="1"/>
        <v>0</v>
      </c>
      <c r="E10" s="84">
        <f t="shared" si="0"/>
        <v>0</v>
      </c>
      <c r="F10" s="153"/>
    </row>
    <row r="11" spans="1:7" ht="14.25" x14ac:dyDescent="0.2">
      <c r="A11" s="154" t="s">
        <v>31</v>
      </c>
      <c r="B11" s="62" t="s">
        <v>90</v>
      </c>
      <c r="C11" s="66"/>
      <c r="D11" s="67">
        <f t="shared" si="1"/>
        <v>0</v>
      </c>
      <c r="E11" s="84">
        <f t="shared" si="0"/>
        <v>0</v>
      </c>
      <c r="F11" s="153"/>
    </row>
    <row r="12" spans="1:7" ht="14.25" x14ac:dyDescent="0.2">
      <c r="A12" s="154" t="s">
        <v>32</v>
      </c>
      <c r="B12" s="62" t="s">
        <v>33</v>
      </c>
      <c r="C12" s="66"/>
      <c r="D12" s="67">
        <f t="shared" si="1"/>
        <v>0</v>
      </c>
      <c r="E12" s="84">
        <f t="shared" si="0"/>
        <v>0</v>
      </c>
      <c r="F12" s="153"/>
    </row>
    <row r="13" spans="1:7" ht="14.25" x14ac:dyDescent="0.2">
      <c r="A13" s="154" t="s">
        <v>34</v>
      </c>
      <c r="B13" s="62" t="s">
        <v>35</v>
      </c>
      <c r="C13" s="66"/>
      <c r="D13" s="67">
        <f t="shared" si="1"/>
        <v>0</v>
      </c>
      <c r="E13" s="84">
        <f t="shared" si="0"/>
        <v>0</v>
      </c>
      <c r="F13" s="153"/>
    </row>
    <row r="14" spans="1:7" ht="28.5" x14ac:dyDescent="0.2">
      <c r="A14" s="154" t="s">
        <v>97</v>
      </c>
      <c r="B14" s="62" t="s">
        <v>36</v>
      </c>
      <c r="C14" s="66"/>
      <c r="D14" s="67">
        <f t="shared" si="1"/>
        <v>0</v>
      </c>
      <c r="E14" s="84">
        <f t="shared" si="0"/>
        <v>0</v>
      </c>
      <c r="F14" s="153"/>
    </row>
    <row r="15" spans="1:7" ht="14.25" x14ac:dyDescent="0.2">
      <c r="A15" s="155" t="s">
        <v>37</v>
      </c>
      <c r="B15" s="86" t="s">
        <v>38</v>
      </c>
      <c r="C15" s="87">
        <v>435071</v>
      </c>
      <c r="D15" s="88">
        <f t="shared" si="1"/>
        <v>526435.91</v>
      </c>
      <c r="E15" s="89">
        <f t="shared" si="0"/>
        <v>435071</v>
      </c>
      <c r="F15" s="156"/>
    </row>
    <row r="16" spans="1:7" ht="14.25" x14ac:dyDescent="0.2">
      <c r="A16" s="154" t="s">
        <v>39</v>
      </c>
      <c r="B16" s="62" t="s">
        <v>40</v>
      </c>
      <c r="C16" s="66"/>
      <c r="D16" s="67">
        <f t="shared" si="1"/>
        <v>0</v>
      </c>
      <c r="E16" s="84">
        <f t="shared" si="0"/>
        <v>0</v>
      </c>
      <c r="F16" s="153"/>
    </row>
    <row r="17" spans="1:7" ht="14.25" x14ac:dyDescent="0.2">
      <c r="A17" s="154" t="s">
        <v>41</v>
      </c>
      <c r="B17" s="62" t="s">
        <v>42</v>
      </c>
      <c r="C17" s="66"/>
      <c r="D17" s="67">
        <f t="shared" si="1"/>
        <v>0</v>
      </c>
      <c r="E17" s="84">
        <f t="shared" si="0"/>
        <v>0</v>
      </c>
      <c r="F17" s="153"/>
    </row>
    <row r="18" spans="1:7" ht="14.25" x14ac:dyDescent="0.2">
      <c r="A18" s="155" t="s">
        <v>43</v>
      </c>
      <c r="B18" s="86" t="s">
        <v>44</v>
      </c>
      <c r="C18" s="87">
        <v>4036336.18</v>
      </c>
      <c r="D18" s="88">
        <f t="shared" si="1"/>
        <v>4883966.7778000003</v>
      </c>
      <c r="E18" s="89">
        <f t="shared" si="0"/>
        <v>4036336.18</v>
      </c>
      <c r="F18" s="156"/>
    </row>
    <row r="19" spans="1:7" ht="14.25" x14ac:dyDescent="0.2">
      <c r="A19" s="155" t="s">
        <v>45</v>
      </c>
      <c r="B19" s="86" t="s">
        <v>46</v>
      </c>
      <c r="C19" s="87">
        <v>6249818.0899999999</v>
      </c>
      <c r="D19" s="88">
        <f t="shared" si="1"/>
        <v>7562279.8888999997</v>
      </c>
      <c r="E19" s="89">
        <f t="shared" si="0"/>
        <v>6249818.0899999999</v>
      </c>
      <c r="F19" s="156"/>
    </row>
    <row r="20" spans="1:7" ht="14.25" x14ac:dyDescent="0.2">
      <c r="A20" s="154" t="s">
        <v>47</v>
      </c>
      <c r="B20" s="62" t="s">
        <v>48</v>
      </c>
      <c r="C20" s="138"/>
      <c r="D20" s="140">
        <f t="shared" si="1"/>
        <v>0</v>
      </c>
      <c r="E20" s="142">
        <f t="shared" si="0"/>
        <v>0</v>
      </c>
      <c r="F20" s="157"/>
    </row>
    <row r="21" spans="1:7" ht="14.25" x14ac:dyDescent="0.2">
      <c r="A21" s="154" t="s">
        <v>49</v>
      </c>
      <c r="B21" s="62" t="s">
        <v>50</v>
      </c>
      <c r="C21" s="139"/>
      <c r="D21" s="141"/>
      <c r="E21" s="143"/>
      <c r="F21" s="158"/>
    </row>
    <row r="22" spans="1:7" ht="14.25" x14ac:dyDescent="0.2">
      <c r="A22" s="154" t="s">
        <v>51</v>
      </c>
      <c r="B22" s="62" t="s">
        <v>52</v>
      </c>
      <c r="C22" s="138"/>
      <c r="D22" s="140">
        <f t="shared" si="1"/>
        <v>0</v>
      </c>
      <c r="E22" s="142">
        <f>C22</f>
        <v>0</v>
      </c>
      <c r="F22" s="157"/>
    </row>
    <row r="23" spans="1:7" ht="14.25" x14ac:dyDescent="0.2">
      <c r="A23" s="154" t="s">
        <v>53</v>
      </c>
      <c r="B23" s="62" t="s">
        <v>54</v>
      </c>
      <c r="C23" s="139"/>
      <c r="D23" s="141"/>
      <c r="E23" s="143"/>
      <c r="F23" s="158"/>
    </row>
    <row r="24" spans="1:7" ht="14.25" x14ac:dyDescent="0.2">
      <c r="A24" s="154" t="s">
        <v>55</v>
      </c>
      <c r="B24" s="62" t="s">
        <v>56</v>
      </c>
      <c r="C24" s="66"/>
      <c r="D24" s="67">
        <f t="shared" si="1"/>
        <v>0</v>
      </c>
      <c r="E24" s="84">
        <f t="shared" ref="E24:E33" si="2">C24</f>
        <v>0</v>
      </c>
      <c r="F24" s="153"/>
    </row>
    <row r="25" spans="1:7" ht="14.25" x14ac:dyDescent="0.2">
      <c r="A25" s="154" t="s">
        <v>57</v>
      </c>
      <c r="B25" s="62" t="s">
        <v>58</v>
      </c>
      <c r="C25" s="66"/>
      <c r="D25" s="67">
        <f t="shared" si="1"/>
        <v>0</v>
      </c>
      <c r="E25" s="84">
        <f t="shared" si="2"/>
        <v>0</v>
      </c>
      <c r="F25" s="153"/>
    </row>
    <row r="26" spans="1:7" ht="14.25" x14ac:dyDescent="0.2">
      <c r="A26" s="154" t="s">
        <v>59</v>
      </c>
      <c r="B26" s="62" t="s">
        <v>60</v>
      </c>
      <c r="C26" s="66"/>
      <c r="D26" s="67">
        <f t="shared" si="1"/>
        <v>0</v>
      </c>
      <c r="E26" s="84">
        <f t="shared" si="2"/>
        <v>0</v>
      </c>
      <c r="F26" s="153"/>
    </row>
    <row r="27" spans="1:7" s="8" customFormat="1" ht="14.25" x14ac:dyDescent="0.2">
      <c r="A27" s="154" t="s">
        <v>61</v>
      </c>
      <c r="B27" s="62" t="s">
        <v>62</v>
      </c>
      <c r="C27" s="66"/>
      <c r="D27" s="67">
        <f t="shared" si="1"/>
        <v>0</v>
      </c>
      <c r="E27" s="84">
        <f t="shared" si="2"/>
        <v>0</v>
      </c>
      <c r="F27" s="153"/>
      <c r="G27" s="7"/>
    </row>
    <row r="28" spans="1:7" ht="14.25" x14ac:dyDescent="0.2">
      <c r="A28" s="154" t="s">
        <v>63</v>
      </c>
      <c r="B28" s="62" t="s">
        <v>64</v>
      </c>
      <c r="C28" s="66"/>
      <c r="D28" s="67">
        <f t="shared" si="1"/>
        <v>0</v>
      </c>
      <c r="E28" s="84">
        <f t="shared" si="2"/>
        <v>0</v>
      </c>
      <c r="F28" s="153"/>
    </row>
    <row r="29" spans="1:7" ht="14.25" x14ac:dyDescent="0.2">
      <c r="A29" s="159" t="s">
        <v>65</v>
      </c>
      <c r="B29" s="63" t="s">
        <v>66</v>
      </c>
      <c r="C29" s="66"/>
      <c r="D29" s="67">
        <f t="shared" si="1"/>
        <v>0</v>
      </c>
      <c r="E29" s="84">
        <f t="shared" si="2"/>
        <v>0</v>
      </c>
      <c r="F29" s="153"/>
    </row>
    <row r="30" spans="1:7" ht="14.25" x14ac:dyDescent="0.2">
      <c r="A30" s="154" t="s">
        <v>67</v>
      </c>
      <c r="B30" s="62" t="s">
        <v>68</v>
      </c>
      <c r="C30" s="66"/>
      <c r="D30" s="67">
        <f t="shared" si="1"/>
        <v>0</v>
      </c>
      <c r="E30" s="84">
        <f t="shared" si="2"/>
        <v>0</v>
      </c>
      <c r="F30" s="153"/>
    </row>
    <row r="31" spans="1:7" ht="14.25" x14ac:dyDescent="0.2">
      <c r="A31" s="154" t="s">
        <v>69</v>
      </c>
      <c r="B31" s="62" t="s">
        <v>70</v>
      </c>
      <c r="C31" s="66"/>
      <c r="D31" s="67">
        <f t="shared" si="1"/>
        <v>0</v>
      </c>
      <c r="E31" s="84">
        <f t="shared" si="2"/>
        <v>0</v>
      </c>
      <c r="F31" s="153"/>
    </row>
    <row r="32" spans="1:7" ht="14.25" x14ac:dyDescent="0.2">
      <c r="A32" s="154" t="s">
        <v>71</v>
      </c>
      <c r="B32" s="62" t="s">
        <v>72</v>
      </c>
      <c r="C32" s="66"/>
      <c r="D32" s="67">
        <f t="shared" si="1"/>
        <v>0</v>
      </c>
      <c r="E32" s="84">
        <f t="shared" si="2"/>
        <v>0</v>
      </c>
      <c r="F32" s="153"/>
    </row>
    <row r="33" spans="1:7" ht="15" thickBot="1" x14ac:dyDescent="0.25">
      <c r="A33" s="160" t="s">
        <v>105</v>
      </c>
      <c r="B33" s="62" t="s">
        <v>106</v>
      </c>
      <c r="C33" s="85"/>
      <c r="D33" s="67">
        <f t="shared" si="1"/>
        <v>0</v>
      </c>
      <c r="E33" s="84">
        <f t="shared" si="2"/>
        <v>0</v>
      </c>
      <c r="F33" s="153"/>
    </row>
    <row r="34" spans="1:7" s="8" customFormat="1" ht="19.5" thickBot="1" x14ac:dyDescent="0.25">
      <c r="A34" s="161" t="s">
        <v>91</v>
      </c>
      <c r="B34" s="162"/>
      <c r="C34" s="163">
        <v>0</v>
      </c>
      <c r="D34" s="163">
        <v>0</v>
      </c>
      <c r="E34" s="164">
        <v>0</v>
      </c>
      <c r="F34" s="165"/>
      <c r="G34" s="7"/>
    </row>
    <row r="35" spans="1:7" s="8" customFormat="1" ht="15" customHeight="1" thickBot="1" x14ac:dyDescent="0.25">
      <c r="A35" s="5"/>
      <c r="B35" s="6"/>
      <c r="C35" s="90"/>
      <c r="D35" s="90"/>
      <c r="E35" s="90"/>
      <c r="F35" s="144"/>
      <c r="G35" s="7"/>
    </row>
    <row r="36" spans="1:7" s="8" customFormat="1" ht="16.5" customHeight="1" thickBot="1" x14ac:dyDescent="0.25">
      <c r="A36" s="91"/>
      <c r="B36" s="132" t="s">
        <v>107</v>
      </c>
      <c r="C36" s="133"/>
      <c r="D36" s="6"/>
      <c r="E36" s="6"/>
      <c r="F36" s="6"/>
      <c r="G36" s="7"/>
    </row>
    <row r="37" spans="1:7" s="8" customFormat="1" ht="12" customHeight="1" thickBot="1" x14ac:dyDescent="0.25">
      <c r="A37" s="5"/>
      <c r="B37" s="6"/>
      <c r="C37" s="6"/>
      <c r="D37" s="6"/>
      <c r="E37" s="6"/>
      <c r="F37" s="6"/>
      <c r="G37" s="7"/>
    </row>
    <row r="38" spans="1:7" s="8" customFormat="1" ht="20.25" thickTop="1" thickBot="1" x14ac:dyDescent="0.25">
      <c r="A38" s="134" t="s">
        <v>12</v>
      </c>
      <c r="B38" s="135"/>
      <c r="C38" s="136" t="s">
        <v>10</v>
      </c>
      <c r="D38" s="137" t="s">
        <v>11</v>
      </c>
      <c r="E38" s="46" t="s">
        <v>5</v>
      </c>
      <c r="F38" s="23" t="s">
        <v>6</v>
      </c>
      <c r="G38" s="7"/>
    </row>
    <row r="39" spans="1:7" s="8" customFormat="1" ht="16.5" thickBot="1" x14ac:dyDescent="0.25">
      <c r="A39" s="24" t="s">
        <v>0</v>
      </c>
      <c r="B39" s="12" t="s">
        <v>1</v>
      </c>
      <c r="C39" s="129"/>
      <c r="D39" s="131"/>
      <c r="E39" s="47" t="s">
        <v>9</v>
      </c>
      <c r="F39" s="25" t="s">
        <v>8</v>
      </c>
      <c r="G39" s="7"/>
    </row>
    <row r="40" spans="1:7" s="8" customFormat="1" ht="14.25" x14ac:dyDescent="0.2">
      <c r="A40" s="26"/>
      <c r="B40" s="1"/>
      <c r="C40" s="64"/>
      <c r="D40" s="65"/>
      <c r="E40" s="49"/>
      <c r="F40" s="27"/>
      <c r="G40" s="7"/>
    </row>
    <row r="41" spans="1:7" s="8" customFormat="1" ht="14.25" x14ac:dyDescent="0.2">
      <c r="A41" s="26" t="s">
        <v>73</v>
      </c>
      <c r="B41" s="61" t="s">
        <v>74</v>
      </c>
      <c r="C41" s="66"/>
      <c r="D41" s="67">
        <f>C41*1.21</f>
        <v>0</v>
      </c>
      <c r="E41" s="50"/>
      <c r="F41" s="28">
        <f>C41</f>
        <v>0</v>
      </c>
      <c r="G41" s="7"/>
    </row>
    <row r="42" spans="1:7" s="8" customFormat="1" ht="14.25" x14ac:dyDescent="0.2">
      <c r="A42" s="26" t="s">
        <v>75</v>
      </c>
      <c r="B42" s="61" t="s">
        <v>79</v>
      </c>
      <c r="C42" s="66"/>
      <c r="D42" s="67">
        <f t="shared" ref="D42:D45" si="3">C42*1.21</f>
        <v>0</v>
      </c>
      <c r="E42" s="50"/>
      <c r="F42" s="28">
        <f t="shared" ref="F42:F45" si="4">C42</f>
        <v>0</v>
      </c>
      <c r="G42" s="7"/>
    </row>
    <row r="43" spans="1:7" s="8" customFormat="1" ht="14.25" x14ac:dyDescent="0.2">
      <c r="A43" s="26" t="s">
        <v>82</v>
      </c>
      <c r="B43" s="61" t="s">
        <v>83</v>
      </c>
      <c r="C43" s="66"/>
      <c r="D43" s="67">
        <f t="shared" si="3"/>
        <v>0</v>
      </c>
      <c r="E43" s="51"/>
      <c r="F43" s="28">
        <f t="shared" si="4"/>
        <v>0</v>
      </c>
      <c r="G43" s="7"/>
    </row>
    <row r="44" spans="1:7" s="8" customFormat="1" ht="14.25" x14ac:dyDescent="0.2">
      <c r="A44" s="26" t="s">
        <v>84</v>
      </c>
      <c r="B44" s="61" t="s">
        <v>85</v>
      </c>
      <c r="C44" s="66"/>
      <c r="D44" s="67">
        <f t="shared" si="3"/>
        <v>0</v>
      </c>
      <c r="E44" s="51"/>
      <c r="F44" s="28">
        <f t="shared" si="4"/>
        <v>0</v>
      </c>
      <c r="G44" s="7"/>
    </row>
    <row r="45" spans="1:7" s="8" customFormat="1" ht="14.25" x14ac:dyDescent="0.2">
      <c r="A45" s="26" t="s">
        <v>76</v>
      </c>
      <c r="B45" s="61" t="s">
        <v>77</v>
      </c>
      <c r="C45" s="66"/>
      <c r="D45" s="67">
        <f t="shared" si="3"/>
        <v>0</v>
      </c>
      <c r="E45" s="51"/>
      <c r="F45" s="28">
        <f t="shared" si="4"/>
        <v>0</v>
      </c>
      <c r="G45" s="7"/>
    </row>
    <row r="46" spans="1:7" s="8" customFormat="1" ht="15" thickBot="1" x14ac:dyDescent="0.25">
      <c r="A46" s="26"/>
      <c r="B46" s="61"/>
      <c r="C46" s="66"/>
      <c r="D46" s="67"/>
      <c r="E46" s="50"/>
      <c r="F46" s="29"/>
      <c r="G46" s="7"/>
    </row>
    <row r="47" spans="1:7" s="8" customFormat="1" ht="19.5" thickBot="1" x14ac:dyDescent="0.25">
      <c r="A47" s="104" t="s">
        <v>92</v>
      </c>
      <c r="B47" s="127"/>
      <c r="C47" s="19">
        <f>SUM(C40:C46)</f>
        <v>0</v>
      </c>
      <c r="D47" s="30">
        <f t="shared" ref="D47:F47" si="5">SUM(D40:D46)</f>
        <v>0</v>
      </c>
      <c r="E47" s="52">
        <f t="shared" si="5"/>
        <v>0</v>
      </c>
      <c r="F47" s="30">
        <f t="shared" si="5"/>
        <v>0</v>
      </c>
      <c r="G47" s="7"/>
    </row>
    <row r="48" spans="1:7" s="8" customFormat="1" ht="19.5" thickBot="1" x14ac:dyDescent="0.25">
      <c r="A48" s="31"/>
      <c r="B48" s="6"/>
      <c r="C48" s="18"/>
      <c r="D48" s="9"/>
      <c r="E48" s="48"/>
      <c r="F48" s="32"/>
      <c r="G48" s="7"/>
    </row>
    <row r="49" spans="1:7" s="8" customFormat="1" ht="20.25" thickTop="1" thickBot="1" x14ac:dyDescent="0.25">
      <c r="A49" s="104" t="s">
        <v>19</v>
      </c>
      <c r="B49" s="127"/>
      <c r="C49" s="128" t="s">
        <v>16</v>
      </c>
      <c r="D49" s="130" t="s">
        <v>14</v>
      </c>
      <c r="E49" s="53" t="s">
        <v>5</v>
      </c>
      <c r="F49" s="33" t="s">
        <v>6</v>
      </c>
      <c r="G49" s="7"/>
    </row>
    <row r="50" spans="1:7" s="8" customFormat="1" ht="16.5" thickBot="1" x14ac:dyDescent="0.25">
      <c r="A50" s="34" t="s">
        <v>1</v>
      </c>
      <c r="B50" s="12"/>
      <c r="C50" s="129"/>
      <c r="D50" s="131" t="s">
        <v>15</v>
      </c>
      <c r="E50" s="47" t="s">
        <v>9</v>
      </c>
      <c r="F50" s="25" t="s">
        <v>8</v>
      </c>
      <c r="G50" s="7"/>
    </row>
    <row r="51" spans="1:7" s="8" customFormat="1" ht="16.5" thickTop="1" x14ac:dyDescent="0.2">
      <c r="A51" s="35"/>
      <c r="B51" s="14"/>
      <c r="C51" s="68"/>
      <c r="D51" s="69"/>
      <c r="E51" s="54"/>
      <c r="F51" s="36"/>
      <c r="G51" s="7"/>
    </row>
    <row r="52" spans="1:7" s="8" customFormat="1" ht="14.25" x14ac:dyDescent="0.2">
      <c r="A52" s="26" t="s">
        <v>100</v>
      </c>
      <c r="B52" s="61" t="s">
        <v>103</v>
      </c>
      <c r="C52" s="70"/>
      <c r="D52" s="67">
        <f>C52*1.21</f>
        <v>0</v>
      </c>
      <c r="E52" s="50"/>
      <c r="F52" s="37">
        <f>C52</f>
        <v>0</v>
      </c>
      <c r="G52" s="7"/>
    </row>
    <row r="53" spans="1:7" s="8" customFormat="1" ht="14.25" x14ac:dyDescent="0.2">
      <c r="A53" s="26" t="s">
        <v>101</v>
      </c>
      <c r="B53" s="61" t="s">
        <v>104</v>
      </c>
      <c r="C53" s="70"/>
      <c r="D53" s="67">
        <f>C53*1.21</f>
        <v>0</v>
      </c>
      <c r="E53" s="50"/>
      <c r="F53" s="37">
        <f>C53</f>
        <v>0</v>
      </c>
      <c r="G53" s="7"/>
    </row>
    <row r="54" spans="1:7" s="8" customFormat="1" ht="15" thickBot="1" x14ac:dyDescent="0.25">
      <c r="A54" s="38"/>
      <c r="B54" s="13"/>
      <c r="C54" s="71"/>
      <c r="D54" s="72"/>
      <c r="E54" s="55"/>
      <c r="F54" s="39"/>
      <c r="G54" s="7"/>
    </row>
    <row r="55" spans="1:7" s="8" customFormat="1" ht="19.5" thickBot="1" x14ac:dyDescent="0.25">
      <c r="A55" s="104" t="s">
        <v>93</v>
      </c>
      <c r="B55" s="105"/>
      <c r="C55" s="19">
        <f>SUM(C51:C54)</f>
        <v>0</v>
      </c>
      <c r="D55" s="40">
        <f t="shared" ref="D55:F55" si="6">SUM(D51:D54)</f>
        <v>0</v>
      </c>
      <c r="E55" s="52">
        <f t="shared" si="6"/>
        <v>0</v>
      </c>
      <c r="F55" s="40">
        <f t="shared" si="6"/>
        <v>0</v>
      </c>
      <c r="G55" s="7"/>
    </row>
    <row r="56" spans="1:7" s="8" customFormat="1" ht="19.5" thickBot="1" x14ac:dyDescent="0.25">
      <c r="A56" s="41"/>
      <c r="B56" s="17"/>
      <c r="C56" s="9"/>
      <c r="D56" s="9"/>
      <c r="E56" s="56"/>
      <c r="F56" s="42"/>
      <c r="G56" s="7"/>
    </row>
    <row r="57" spans="1:7" s="8" customFormat="1" ht="13.5" thickTop="1" x14ac:dyDescent="0.2">
      <c r="A57" s="94" t="s">
        <v>17</v>
      </c>
      <c r="B57" s="95"/>
      <c r="C57" s="98" t="s">
        <v>18</v>
      </c>
      <c r="D57" s="100" t="s">
        <v>14</v>
      </c>
      <c r="E57" s="53" t="s">
        <v>5</v>
      </c>
      <c r="F57" s="33" t="s">
        <v>6</v>
      </c>
      <c r="G57" s="7"/>
    </row>
    <row r="58" spans="1:7" s="8" customFormat="1" ht="13.5" thickBot="1" x14ac:dyDescent="0.25">
      <c r="A58" s="96"/>
      <c r="B58" s="97"/>
      <c r="C58" s="99"/>
      <c r="D58" s="101" t="s">
        <v>15</v>
      </c>
      <c r="E58" s="47" t="s">
        <v>9</v>
      </c>
      <c r="F58" s="25" t="s">
        <v>8</v>
      </c>
      <c r="G58" s="7"/>
    </row>
    <row r="59" spans="1:7" s="8" customFormat="1" ht="20.25" thickTop="1" thickBot="1" x14ac:dyDescent="0.25">
      <c r="A59" s="102" t="s">
        <v>94</v>
      </c>
      <c r="B59" s="103"/>
      <c r="C59" s="73">
        <f>C47+C55</f>
        <v>0</v>
      </c>
      <c r="D59" s="74">
        <f t="shared" ref="D59:F59" si="7">D47+D55</f>
        <v>0</v>
      </c>
      <c r="E59" s="57">
        <f t="shared" si="7"/>
        <v>0</v>
      </c>
      <c r="F59" s="43">
        <f t="shared" si="7"/>
        <v>0</v>
      </c>
      <c r="G59" s="7"/>
    </row>
    <row r="60" spans="1:7" s="8" customFormat="1" ht="19.5" thickTop="1" x14ac:dyDescent="0.2">
      <c r="A60" s="21"/>
      <c r="B60" s="22"/>
      <c r="C60" s="9"/>
      <c r="D60" s="9"/>
      <c r="E60" s="48"/>
      <c r="F60" s="32"/>
      <c r="G60" s="7"/>
    </row>
    <row r="61" spans="1:7" s="8" customFormat="1" ht="19.5" thickBot="1" x14ac:dyDescent="0.25">
      <c r="A61" s="15"/>
      <c r="B61" s="16"/>
      <c r="C61" s="9"/>
      <c r="D61" s="9"/>
      <c r="E61" s="48"/>
      <c r="F61" s="32"/>
      <c r="G61" s="7"/>
    </row>
    <row r="62" spans="1:7" s="8" customFormat="1" ht="20.25" thickTop="1" thickBot="1" x14ac:dyDescent="0.25">
      <c r="A62" s="122" t="s">
        <v>20</v>
      </c>
      <c r="B62" s="123"/>
      <c r="C62" s="108" t="s">
        <v>10</v>
      </c>
      <c r="D62" s="110" t="s">
        <v>11</v>
      </c>
      <c r="E62" s="53" t="s">
        <v>5</v>
      </c>
      <c r="F62" s="33" t="s">
        <v>6</v>
      </c>
      <c r="G62" s="7"/>
    </row>
    <row r="63" spans="1:7" s="8" customFormat="1" ht="16.5" thickBot="1" x14ac:dyDescent="0.25">
      <c r="A63" s="44" t="s">
        <v>0</v>
      </c>
      <c r="B63" s="45" t="s">
        <v>1</v>
      </c>
      <c r="C63" s="109"/>
      <c r="D63" s="111"/>
      <c r="E63" s="47" t="s">
        <v>9</v>
      </c>
      <c r="F63" s="25" t="s">
        <v>8</v>
      </c>
      <c r="G63" s="7"/>
    </row>
    <row r="64" spans="1:7" s="8" customFormat="1" ht="14.25" x14ac:dyDescent="0.2">
      <c r="A64" s="4"/>
      <c r="B64" s="1"/>
      <c r="C64" s="64"/>
      <c r="D64" s="65"/>
      <c r="E64" s="49"/>
      <c r="F64" s="27"/>
      <c r="G64" s="7"/>
    </row>
    <row r="65" spans="1:8" s="8" customFormat="1" ht="14.25" x14ac:dyDescent="0.2">
      <c r="A65" s="4" t="s">
        <v>80</v>
      </c>
      <c r="B65" s="61" t="s">
        <v>86</v>
      </c>
      <c r="C65" s="66"/>
      <c r="D65" s="67">
        <f>C65*1.21</f>
        <v>0</v>
      </c>
      <c r="E65" s="58">
        <f>C65*0.73</f>
        <v>0</v>
      </c>
      <c r="F65" s="28">
        <f>C65*0.27</f>
        <v>0</v>
      </c>
      <c r="G65" s="82"/>
      <c r="H65" s="20"/>
    </row>
    <row r="66" spans="1:8" s="8" customFormat="1" ht="14.25" x14ac:dyDescent="0.2">
      <c r="A66" s="4" t="s">
        <v>81</v>
      </c>
      <c r="B66" s="61" t="s">
        <v>88</v>
      </c>
      <c r="C66" s="66">
        <v>574525</v>
      </c>
      <c r="D66" s="67">
        <f>C66*1.21</f>
        <v>695175.25</v>
      </c>
      <c r="E66" s="58">
        <f>C66*0.73</f>
        <v>419403.25</v>
      </c>
      <c r="F66" s="28">
        <f>C66*0.27</f>
        <v>155121.75</v>
      </c>
      <c r="G66" s="82"/>
    </row>
    <row r="67" spans="1:8" s="8" customFormat="1" ht="14.25" x14ac:dyDescent="0.2">
      <c r="A67" s="4" t="s">
        <v>78</v>
      </c>
      <c r="B67" s="61" t="s">
        <v>89</v>
      </c>
      <c r="C67" s="66"/>
      <c r="D67" s="67">
        <f>C67*1.21</f>
        <v>0</v>
      </c>
      <c r="E67" s="58">
        <f>C67*0.73</f>
        <v>0</v>
      </c>
      <c r="F67" s="28">
        <f>C67*0.27</f>
        <v>0</v>
      </c>
      <c r="G67" s="82"/>
    </row>
    <row r="68" spans="1:8" s="8" customFormat="1" ht="14.25" x14ac:dyDescent="0.2">
      <c r="A68" s="4" t="s">
        <v>98</v>
      </c>
      <c r="B68" s="61" t="s">
        <v>87</v>
      </c>
      <c r="C68" s="66">
        <v>3478800</v>
      </c>
      <c r="D68" s="67">
        <f>C68*1.21</f>
        <v>4209348</v>
      </c>
      <c r="E68" s="58">
        <f>C68*0.73</f>
        <v>2539524</v>
      </c>
      <c r="F68" s="28">
        <f>C68*0.27</f>
        <v>939276.00000000012</v>
      </c>
      <c r="G68" s="82"/>
    </row>
    <row r="69" spans="1:8" s="8" customFormat="1" ht="15" thickBot="1" x14ac:dyDescent="0.25">
      <c r="A69" s="4"/>
      <c r="B69" s="61"/>
      <c r="C69" s="66"/>
      <c r="D69" s="67"/>
      <c r="E69" s="50"/>
      <c r="F69" s="29"/>
      <c r="G69" s="83"/>
    </row>
    <row r="70" spans="1:8" s="8" customFormat="1" ht="19.5" thickBot="1" x14ac:dyDescent="0.25">
      <c r="A70" s="112" t="s">
        <v>95</v>
      </c>
      <c r="B70" s="113"/>
      <c r="C70" s="75">
        <v>0</v>
      </c>
      <c r="D70" s="60">
        <v>0</v>
      </c>
      <c r="E70" s="59">
        <v>0</v>
      </c>
      <c r="F70" s="60">
        <v>0</v>
      </c>
      <c r="G70" s="7"/>
    </row>
    <row r="71" spans="1:8" s="8" customFormat="1" ht="19.5" thickBot="1" x14ac:dyDescent="0.25">
      <c r="A71" s="5"/>
      <c r="B71" s="6"/>
      <c r="C71" s="9"/>
      <c r="D71" s="9"/>
      <c r="E71" s="48"/>
      <c r="F71" s="32"/>
      <c r="G71" s="7"/>
    </row>
    <row r="72" spans="1:8" s="8" customFormat="1" ht="13.5" thickTop="1" x14ac:dyDescent="0.2">
      <c r="A72" s="114" t="s">
        <v>4</v>
      </c>
      <c r="B72" s="115"/>
      <c r="C72" s="118" t="s">
        <v>10</v>
      </c>
      <c r="D72" s="120" t="s">
        <v>11</v>
      </c>
      <c r="E72" s="46" t="s">
        <v>5</v>
      </c>
      <c r="F72" s="23" t="s">
        <v>6</v>
      </c>
      <c r="G72" s="7"/>
    </row>
    <row r="73" spans="1:8" s="8" customFormat="1" ht="13.5" thickBot="1" x14ac:dyDescent="0.25">
      <c r="A73" s="116"/>
      <c r="B73" s="117"/>
      <c r="C73" s="119"/>
      <c r="D73" s="121"/>
      <c r="E73" s="76" t="s">
        <v>9</v>
      </c>
      <c r="F73" s="77" t="s">
        <v>8</v>
      </c>
      <c r="G73" s="7"/>
    </row>
    <row r="74" spans="1:8" s="8" customFormat="1" ht="19.5" thickBot="1" x14ac:dyDescent="0.25">
      <c r="A74" s="106" t="s">
        <v>96</v>
      </c>
      <c r="B74" s="107" t="s">
        <v>2</v>
      </c>
      <c r="C74" s="78">
        <f>SUM(C34+C59+C70)</f>
        <v>0</v>
      </c>
      <c r="D74" s="79">
        <f>SUM(D34+D59+D70)</f>
        <v>0</v>
      </c>
      <c r="E74" s="80">
        <f>SUM(E34+E59+E70)</f>
        <v>0</v>
      </c>
      <c r="F74" s="81">
        <f>SUM(F34+F59+F70)</f>
        <v>0</v>
      </c>
      <c r="G74" s="7"/>
    </row>
    <row r="75" spans="1:8" s="8" customFormat="1" ht="18.75" x14ac:dyDescent="0.2">
      <c r="A75" s="5"/>
      <c r="B75" s="6"/>
      <c r="C75" s="9"/>
      <c r="D75" s="9"/>
      <c r="E75" s="10"/>
      <c r="F75" s="10"/>
      <c r="G75" s="7"/>
    </row>
  </sheetData>
  <mergeCells count="34">
    <mergeCell ref="F20:F21"/>
    <mergeCell ref="F22:F23"/>
    <mergeCell ref="A38:B38"/>
    <mergeCell ref="C38:C39"/>
    <mergeCell ref="D38:D39"/>
    <mergeCell ref="C20:C21"/>
    <mergeCell ref="C22:C23"/>
    <mergeCell ref="D20:D21"/>
    <mergeCell ref="E20:E21"/>
    <mergeCell ref="D22:D23"/>
    <mergeCell ref="E22:E23"/>
    <mergeCell ref="A47:B47"/>
    <mergeCell ref="A49:B49"/>
    <mergeCell ref="C49:C50"/>
    <mergeCell ref="D49:D50"/>
    <mergeCell ref="B36:C36"/>
    <mergeCell ref="B1:D1"/>
    <mergeCell ref="A3:B3"/>
    <mergeCell ref="C3:C4"/>
    <mergeCell ref="D3:D4"/>
    <mergeCell ref="A34:B34"/>
    <mergeCell ref="A74:B74"/>
    <mergeCell ref="C62:C63"/>
    <mergeCell ref="D62:D63"/>
    <mergeCell ref="A70:B70"/>
    <mergeCell ref="A72:B73"/>
    <mergeCell ref="C72:C73"/>
    <mergeCell ref="D72:D73"/>
    <mergeCell ref="A62:B62"/>
    <mergeCell ref="A57:B58"/>
    <mergeCell ref="C57:C58"/>
    <mergeCell ref="D57:D58"/>
    <mergeCell ref="A59:B59"/>
    <mergeCell ref="A55:B55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85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Lesná</vt:lpstr>
      <vt:lpstr>'rekapitulace Lesná'!Názvy_tisku</vt:lpstr>
      <vt:lpstr>'rekapitulace Lesná'!Oblast_tisku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Petr H.</cp:lastModifiedBy>
  <cp:lastPrinted>2023-01-17T16:10:05Z</cp:lastPrinted>
  <dcterms:created xsi:type="dcterms:W3CDTF">2006-12-07T09:51:58Z</dcterms:created>
  <dcterms:modified xsi:type="dcterms:W3CDTF">2023-01-17T16:11:09Z</dcterms:modified>
</cp:coreProperties>
</file>